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950" windowHeight="12495" activeTab="0"/>
  </bookViews>
  <sheets>
    <sheet name="BR" sheetId="1" r:id="rId1"/>
  </sheets>
  <definedNames>
    <definedName name="_xlnm.Print_Area" localSheetId="0">'BR'!$A$1:$J$59</definedName>
  </definedNames>
  <calcPr fullCalcOnLoad="1"/>
</workbook>
</file>

<file path=xl/sharedStrings.xml><?xml version="1.0" encoding="utf-8"?>
<sst xmlns="http://schemas.openxmlformats.org/spreadsheetml/2006/main" count="91" uniqueCount="69">
  <si>
    <t>OKLAHOMA STATE DEPARTMENT OF EDUCATION</t>
  </si>
  <si>
    <t xml:space="preserve">State Superintendent Joy Hofmeister </t>
  </si>
  <si>
    <t xml:space="preserve">DRAFT FY 16 BUDGET REQUEST of State Superintendent </t>
  </si>
  <si>
    <t>ACTIVITY</t>
  </si>
  <si>
    <t>FY 15 Final Appropriation (after .12% reduction in GR)</t>
  </si>
  <si>
    <t xml:space="preserve">FY 16 Budget Request by program detail </t>
  </si>
  <si>
    <t xml:space="preserve">FY 16 Budget Request Total </t>
  </si>
  <si>
    <t>Change</t>
  </si>
  <si>
    <t>Revised FY 15 appropriation</t>
  </si>
  <si>
    <t>FY 16 Budget Request</t>
  </si>
  <si>
    <r>
      <rPr>
        <b/>
        <sz val="11"/>
        <color indexed="17"/>
        <rFont val="Calibri"/>
        <family val="2"/>
      </rPr>
      <t xml:space="preserve">Notes </t>
    </r>
    <r>
      <rPr>
        <b/>
        <sz val="11"/>
        <color indexed="9"/>
        <rFont val="Calibri"/>
        <family val="2"/>
      </rPr>
      <t>[DRAFT BUDGET]</t>
    </r>
  </si>
  <si>
    <t>line item details</t>
  </si>
  <si>
    <t>Program total</t>
  </si>
  <si>
    <t>DRAFT        DRAFT         DRAFT       DRAFT      DRAFT      DRAFT      DRAFT</t>
  </si>
  <si>
    <t>Financial Support of Public Schools</t>
  </si>
  <si>
    <t>Instructional Materials</t>
  </si>
  <si>
    <t>Same as FY 15 appropriation</t>
  </si>
  <si>
    <t>Activities Budget - Total</t>
  </si>
  <si>
    <t>AG in the Classroom</t>
  </si>
  <si>
    <t>Increase to FY 15 original appropriation</t>
  </si>
  <si>
    <t>Alternative  Education</t>
  </si>
  <si>
    <t>Oklahoma Technical Assistance Center</t>
  </si>
  <si>
    <t>State wide school programs</t>
  </si>
  <si>
    <t>Early Childhood Initiative</t>
  </si>
  <si>
    <t>Early Intervention Sooner Start</t>
  </si>
  <si>
    <t>Education Leadership Oklahoma</t>
  </si>
  <si>
    <t>National Board Teacher Bonus</t>
  </si>
  <si>
    <t>Speech Pathologists and Audiologists</t>
  </si>
  <si>
    <t>Flexible Benefit Allowance</t>
  </si>
  <si>
    <t>Based on Jan 2014 count, est growth in personnel &amp; 3% increase in premium</t>
  </si>
  <si>
    <t>Certified Personnel</t>
  </si>
  <si>
    <t>Support Personnel</t>
  </si>
  <si>
    <t>Oklahoma Arts Institute</t>
  </si>
  <si>
    <t>Oklahoma Parents as Teachers</t>
  </si>
  <si>
    <t>Personal Financial Literacy</t>
  </si>
  <si>
    <t>Reform Implementation Total</t>
  </si>
  <si>
    <t>ACE Remediation</t>
  </si>
  <si>
    <t>AP Teacher training and Test Fee Assistance, AVID &amp; NMSI</t>
  </si>
  <si>
    <t>Charter Schools Incentive Fund</t>
  </si>
  <si>
    <t>Standards Development &amp; Implementation</t>
  </si>
  <si>
    <t>For PASS implementation</t>
  </si>
  <si>
    <t>STEM Ready Schools</t>
  </si>
  <si>
    <t>Think Through Math</t>
  </si>
  <si>
    <t>Moved Reading Readiness to this item</t>
  </si>
  <si>
    <r>
      <rPr>
        <i/>
        <sz val="11"/>
        <color indexed="8"/>
        <rFont val="Calibri"/>
        <family val="2"/>
      </rPr>
      <t>TLE Quantitative Components</t>
    </r>
  </si>
  <si>
    <t xml:space="preserve">Reading Readiness </t>
  </si>
  <si>
    <t>Moved to Reading Sufficiency</t>
  </si>
  <si>
    <t>Staff Development for schools</t>
  </si>
  <si>
    <t>Increase to FY 15 original appropriation and provide additional training</t>
  </si>
  <si>
    <t>Oklahoma Student Information System</t>
  </si>
  <si>
    <t>Teach for America</t>
  </si>
  <si>
    <t>School Competitive Grants Pool</t>
  </si>
  <si>
    <t>Rural Infant Stimulation Environment Program (RISE)</t>
  </si>
  <si>
    <t>School Lunch Matching &amp; MOE</t>
  </si>
  <si>
    <t>Teachers Retirement System</t>
  </si>
  <si>
    <t xml:space="preserve">Administrative and Support Functions </t>
  </si>
  <si>
    <t>Agency operations</t>
  </si>
  <si>
    <t>Assessments/ Testing contracts</t>
  </si>
  <si>
    <t>TOTAL OSDE BUDGET</t>
  </si>
  <si>
    <t xml:space="preserve">Lottery Trust Fund - Transfer to TRS Revolving Fund </t>
  </si>
  <si>
    <t>Lottery Trust Fund- Transfer to School Consolidation Assistance Fund</t>
  </si>
  <si>
    <t>TOTAL STATE DEPARTMENT OF EDUCATION APPROPRIATION</t>
  </si>
  <si>
    <t>moved to adm and support</t>
  </si>
  <si>
    <t>Teacher Compensation</t>
  </si>
  <si>
    <t>Additional instruction days and operating costs</t>
  </si>
  <si>
    <t xml:space="preserve">Increase to FY 15 original appropriation </t>
  </si>
  <si>
    <t>Provides locally elected school boards with funds to provide for non-teacher costs associated with 2 additional days of instruction and to address increasing costs due to student growth.</t>
  </si>
  <si>
    <t>$2000 increase in teacher salary and associated costs and 2 additional days of instruction</t>
  </si>
  <si>
    <t>Reading Sufficiency &amp; Reading Readiness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</si>
</sst>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* #,##0&quot; &quot;;&quot; &quot;* \(#,##0\);&quot; &quot;* &quot;-&quot;??&quot; &quot;"/>
    <numFmt numFmtId="165" formatCode="&quot; &quot;* #,##0.00&quot; &quot;;&quot; &quot;* \(#,##0.00\);&quot; &quot;* &quot;-&quot;??&quot; &quot;"/>
    <numFmt numFmtId="166" formatCode="&quot; &quot;&quot;$&quot;* #,##0&quot; &quot;;&quot; &quot;&quot;$&quot;* \(#,##0\);&quot; &quot;&quot;$&quot;* &quot;-&quot;??&quot; &quot;"/>
    <numFmt numFmtId="167" formatCode="&quot; &quot;&quot;$&quot;* #,##0.00&quot; &quot;;&quot; &quot;&quot;$&quot;* \(#,##0.00\);&quot; &quot;&quot;$&quot;* &quot;-&quot;??&quot; &quot;"/>
    <numFmt numFmtId="168" formatCode="#,##0.000000000&quot; &quot;;\(#,##0.000000000\)"/>
    <numFmt numFmtId="169" formatCode="&quot;$&quot;#,##0"/>
    <numFmt numFmtId="170" formatCode="_(&quot;$&quot;* #,##0_);_(&quot;$&quot;* \(#,##0\);_(&quot;$&quot;* &quot;-&quot;??_);_(@_)"/>
  </numFmts>
  <fonts count="55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13"/>
      <name val="Calibri"/>
      <family val="2"/>
    </font>
    <font>
      <b/>
      <u val="single"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1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13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58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1"/>
      <name val="Helvetica"/>
      <family val="2"/>
    </font>
    <font>
      <sz val="11"/>
      <color indexed="9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1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5" fontId="2" fillId="35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/>
    </xf>
    <xf numFmtId="164" fontId="8" fillId="36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164" fontId="10" fillId="0" borderId="10" xfId="0" applyNumberFormat="1" applyFont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wrapText="1"/>
    </xf>
    <xf numFmtId="0" fontId="3" fillId="35" borderId="10" xfId="0" applyNumberFormat="1" applyFont="1" applyFill="1" applyBorder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wrapText="1"/>
    </xf>
    <xf numFmtId="0" fontId="12" fillId="37" borderId="10" xfId="0" applyNumberFormat="1" applyFont="1" applyFill="1" applyBorder="1" applyAlignment="1">
      <alignment/>
    </xf>
    <xf numFmtId="166" fontId="3" fillId="37" borderId="10" xfId="0" applyNumberFormat="1" applyFont="1" applyFill="1" applyBorder="1" applyAlignment="1">
      <alignment/>
    </xf>
    <xf numFmtId="166" fontId="12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 horizontal="center" vertical="center" wrapText="1"/>
    </xf>
    <xf numFmtId="166" fontId="10" fillId="37" borderId="10" xfId="0" applyNumberFormat="1" applyFont="1" applyFill="1" applyBorder="1" applyAlignment="1">
      <alignment/>
    </xf>
    <xf numFmtId="165" fontId="3" fillId="37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wrapText="1"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6" fontId="3" fillId="34" borderId="10" xfId="0" applyNumberFormat="1" applyFont="1" applyFill="1" applyBorder="1" applyAlignment="1">
      <alignment/>
    </xf>
    <xf numFmtId="164" fontId="1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6" fontId="9" fillId="36" borderId="10" xfId="0" applyNumberFormat="1" applyFont="1" applyFill="1" applyBorder="1" applyAlignment="1">
      <alignment/>
    </xf>
    <xf numFmtId="166" fontId="10" fillId="0" borderId="10" xfId="0" applyNumberFormat="1" applyFont="1" applyBorder="1" applyAlignment="1">
      <alignment/>
    </xf>
    <xf numFmtId="164" fontId="3" fillId="36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/>
    </xf>
    <xf numFmtId="165" fontId="12" fillId="37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36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65" fontId="3" fillId="35" borderId="13" xfId="0" applyNumberFormat="1" applyFont="1" applyFill="1" applyBorder="1" applyAlignment="1">
      <alignment/>
    </xf>
    <xf numFmtId="0" fontId="16" fillId="0" borderId="10" xfId="0" applyNumberFormat="1" applyFont="1" applyBorder="1" applyAlignment="1">
      <alignment horizontal="right"/>
    </xf>
    <xf numFmtId="164" fontId="13" fillId="0" borderId="14" xfId="0" applyNumberFormat="1" applyFont="1" applyBorder="1" applyAlignment="1">
      <alignment/>
    </xf>
    <xf numFmtId="165" fontId="3" fillId="38" borderId="15" xfId="0" applyNumberFormat="1" applyFont="1" applyFill="1" applyBorder="1" applyAlignment="1">
      <alignment/>
    </xf>
    <xf numFmtId="165" fontId="3" fillId="35" borderId="16" xfId="0" applyNumberFormat="1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1" fontId="16" fillId="0" borderId="10" xfId="0" applyNumberFormat="1" applyFont="1" applyBorder="1" applyAlignment="1">
      <alignment horizontal="right"/>
    </xf>
    <xf numFmtId="165" fontId="3" fillId="35" borderId="18" xfId="0" applyNumberFormat="1" applyFont="1" applyFill="1" applyBorder="1" applyAlignment="1">
      <alignment/>
    </xf>
    <xf numFmtId="165" fontId="3" fillId="38" borderId="10" xfId="0" applyNumberFormat="1" applyFont="1" applyFill="1" applyBorder="1" applyAlignment="1">
      <alignment/>
    </xf>
    <xf numFmtId="3" fontId="14" fillId="36" borderId="10" xfId="0" applyNumberFormat="1" applyFont="1" applyFill="1" applyBorder="1" applyAlignment="1">
      <alignment/>
    </xf>
    <xf numFmtId="3" fontId="15" fillId="36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165" fontId="3" fillId="38" borderId="19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5" fontId="2" fillId="38" borderId="15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165" fontId="2" fillId="38" borderId="10" xfId="0" applyNumberFormat="1" applyFont="1" applyFill="1" applyBorder="1" applyAlignment="1">
      <alignment/>
    </xf>
    <xf numFmtId="165" fontId="2" fillId="38" borderId="19" xfId="0" applyNumberFormat="1" applyFont="1" applyFill="1" applyBorder="1" applyAlignment="1">
      <alignment/>
    </xf>
    <xf numFmtId="165" fontId="2" fillId="38" borderId="17" xfId="0" applyNumberFormat="1" applyFont="1" applyFill="1" applyBorder="1" applyAlignment="1">
      <alignment/>
    </xf>
    <xf numFmtId="167" fontId="10" fillId="37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1" fontId="16" fillId="0" borderId="20" xfId="0" applyNumberFormat="1" applyFont="1" applyBorder="1" applyAlignment="1">
      <alignment horizontal="right"/>
    </xf>
    <xf numFmtId="164" fontId="2" fillId="34" borderId="20" xfId="0" applyNumberFormat="1" applyFont="1" applyFill="1" applyBorder="1" applyAlignment="1">
      <alignment/>
    </xf>
    <xf numFmtId="164" fontId="8" fillId="36" borderId="20" xfId="0" applyNumberFormat="1" applyFont="1" applyFill="1" applyBorder="1" applyAlignment="1">
      <alignment/>
    </xf>
    <xf numFmtId="164" fontId="9" fillId="36" borderId="20" xfId="0" applyNumberFormat="1" applyFont="1" applyFill="1" applyBorder="1" applyAlignment="1">
      <alignment/>
    </xf>
    <xf numFmtId="164" fontId="10" fillId="0" borderId="20" xfId="0" applyNumberFormat="1" applyFont="1" applyBorder="1" applyAlignment="1">
      <alignment/>
    </xf>
    <xf numFmtId="165" fontId="3" fillId="35" borderId="20" xfId="0" applyNumberFormat="1" applyFont="1" applyFill="1" applyBorder="1" applyAlignment="1">
      <alignment/>
    </xf>
    <xf numFmtId="0" fontId="12" fillId="0" borderId="21" xfId="0" applyNumberFormat="1" applyFont="1" applyBorder="1" applyAlignment="1">
      <alignment/>
    </xf>
    <xf numFmtId="164" fontId="12" fillId="34" borderId="21" xfId="0" applyNumberFormat="1" applyFont="1" applyFill="1" applyBorder="1" applyAlignment="1">
      <alignment/>
    </xf>
    <xf numFmtId="166" fontId="18" fillId="36" borderId="21" xfId="0" applyNumberFormat="1" applyFont="1" applyFill="1" applyBorder="1" applyAlignment="1">
      <alignment/>
    </xf>
    <xf numFmtId="164" fontId="19" fillId="0" borderId="21" xfId="0" applyNumberFormat="1" applyFont="1" applyBorder="1" applyAlignment="1">
      <alignment/>
    </xf>
    <xf numFmtId="164" fontId="12" fillId="35" borderId="21" xfId="0" applyNumberFormat="1" applyFont="1" applyFill="1" applyBorder="1" applyAlignment="1">
      <alignment/>
    </xf>
    <xf numFmtId="165" fontId="12" fillId="35" borderId="21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 wrapText="1"/>
    </xf>
    <xf numFmtId="165" fontId="12" fillId="0" borderId="11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6" fillId="0" borderId="20" xfId="0" applyNumberFormat="1" applyFont="1" applyBorder="1" applyAlignment="1">
      <alignment horizontal="right"/>
    </xf>
    <xf numFmtId="166" fontId="9" fillId="36" borderId="20" xfId="0" applyNumberFormat="1" applyFont="1" applyFill="1" applyBorder="1" applyAlignment="1">
      <alignment/>
    </xf>
    <xf numFmtId="165" fontId="2" fillId="35" borderId="20" xfId="0" applyNumberFormat="1" applyFont="1" applyFill="1" applyBorder="1" applyAlignment="1">
      <alignment/>
    </xf>
    <xf numFmtId="0" fontId="3" fillId="0" borderId="21" xfId="0" applyNumberFormat="1" applyFont="1" applyBorder="1" applyAlignment="1">
      <alignment/>
    </xf>
    <xf numFmtId="164" fontId="3" fillId="34" borderId="22" xfId="0" applyNumberFormat="1" applyFont="1" applyFill="1" applyBorder="1" applyAlignment="1">
      <alignment/>
    </xf>
    <xf numFmtId="164" fontId="12" fillId="36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5" fontId="3" fillId="35" borderId="22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wrapText="1"/>
    </xf>
    <xf numFmtId="164" fontId="2" fillId="34" borderId="21" xfId="0" applyNumberFormat="1" applyFont="1" applyFill="1" applyBorder="1" applyAlignment="1">
      <alignment/>
    </xf>
    <xf numFmtId="164" fontId="8" fillId="36" borderId="21" xfId="0" applyNumberFormat="1" applyFont="1" applyFill="1" applyBorder="1" applyAlignment="1">
      <alignment/>
    </xf>
    <xf numFmtId="164" fontId="9" fillId="36" borderId="21" xfId="0" applyNumberFormat="1" applyFont="1" applyFill="1" applyBorder="1" applyAlignment="1">
      <alignment/>
    </xf>
    <xf numFmtId="165" fontId="2" fillId="35" borderId="21" xfId="0" applyNumberFormat="1" applyFont="1" applyFill="1" applyBorder="1" applyAlignment="1">
      <alignment/>
    </xf>
    <xf numFmtId="165" fontId="3" fillId="35" borderId="21" xfId="0" applyNumberFormat="1" applyFont="1" applyFill="1" applyBorder="1" applyAlignment="1">
      <alignment/>
    </xf>
    <xf numFmtId="1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wrapText="1"/>
    </xf>
    <xf numFmtId="16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wrapText="1"/>
    </xf>
    <xf numFmtId="0" fontId="54" fillId="0" borderId="10" xfId="0" applyNumberFormat="1" applyFont="1" applyBorder="1" applyAlignment="1">
      <alignment wrapText="1"/>
    </xf>
    <xf numFmtId="0" fontId="20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8" fontId="3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right"/>
    </xf>
    <xf numFmtId="43" fontId="2" fillId="0" borderId="12" xfId="42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43" fontId="2" fillId="0" borderId="0" xfId="42" applyFont="1" applyAlignment="1">
      <alignment/>
    </xf>
    <xf numFmtId="43" fontId="2" fillId="0" borderId="12" xfId="42" applyFont="1" applyBorder="1" applyAlignment="1">
      <alignment wrapText="1"/>
    </xf>
    <xf numFmtId="43" fontId="12" fillId="37" borderId="10" xfId="42" applyFont="1" applyFill="1" applyBorder="1" applyAlignment="1">
      <alignment/>
    </xf>
    <xf numFmtId="43" fontId="2" fillId="0" borderId="23" xfId="42" applyFont="1" applyBorder="1" applyAlignment="1">
      <alignment/>
    </xf>
    <xf numFmtId="5" fontId="2" fillId="36" borderId="10" xfId="0" applyNumberFormat="1" applyFont="1" applyFill="1" applyBorder="1" applyAlignment="1">
      <alignment/>
    </xf>
    <xf numFmtId="5" fontId="3" fillId="36" borderId="10" xfId="0" applyNumberFormat="1" applyFont="1" applyFill="1" applyBorder="1" applyAlignment="1">
      <alignment/>
    </xf>
    <xf numFmtId="5" fontId="15" fillId="36" borderId="10" xfId="0" applyNumberFormat="1" applyFont="1" applyFill="1" applyBorder="1" applyAlignment="1">
      <alignment/>
    </xf>
    <xf numFmtId="5" fontId="2" fillId="39" borderId="10" xfId="0" applyNumberFormat="1" applyFont="1" applyFill="1" applyBorder="1" applyAlignment="1">
      <alignment/>
    </xf>
    <xf numFmtId="170" fontId="12" fillId="37" borderId="10" xfId="44" applyNumberFormat="1" applyFont="1" applyFill="1" applyBorder="1" applyAlignment="1">
      <alignment/>
    </xf>
    <xf numFmtId="170" fontId="12" fillId="37" borderId="10" xfId="44" applyNumberFormat="1" applyFont="1" applyFill="1" applyBorder="1" applyAlignment="1">
      <alignment horizontal="center" vertical="center" wrapText="1"/>
    </xf>
    <xf numFmtId="166" fontId="12" fillId="37" borderId="10" xfId="0" applyNumberFormat="1" applyFont="1" applyFill="1" applyBorder="1" applyAlignment="1">
      <alignment horizontal="center" wrapText="1"/>
    </xf>
    <xf numFmtId="5" fontId="12" fillId="36" borderId="10" xfId="0" applyNumberFormat="1" applyFont="1" applyFill="1" applyBorder="1" applyAlignment="1">
      <alignment/>
    </xf>
    <xf numFmtId="170" fontId="12" fillId="36" borderId="22" xfId="44" applyNumberFormat="1" applyFont="1" applyFill="1" applyBorder="1" applyAlignment="1">
      <alignment/>
    </xf>
    <xf numFmtId="170" fontId="12" fillId="34" borderId="21" xfId="44" applyNumberFormat="1" applyFont="1" applyFill="1" applyBorder="1" applyAlignment="1">
      <alignment/>
    </xf>
    <xf numFmtId="170" fontId="15" fillId="34" borderId="10" xfId="44" applyNumberFormat="1" applyFont="1" applyFill="1" applyBorder="1" applyAlignment="1">
      <alignment/>
    </xf>
    <xf numFmtId="170" fontId="15" fillId="34" borderId="20" xfId="44" applyNumberFormat="1" applyFont="1" applyFill="1" applyBorder="1" applyAlignment="1">
      <alignment/>
    </xf>
    <xf numFmtId="170" fontId="12" fillId="34" borderId="22" xfId="44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4" fontId="5" fillId="33" borderId="2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00"/>
      <rgbColor rgb="00D8D8D8"/>
      <rgbColor rgb="00AAAAAA"/>
      <rgbColor rgb="007030A0"/>
      <rgbColor rgb="00D99594"/>
      <rgbColor rgb="00D6E3BC"/>
      <rgbColor rgb="00B8CCE4"/>
      <rgbColor rgb="00002060"/>
      <rgbColor rgb="00BFBFBF"/>
      <rgbColor rgb="00E5B8B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showGridLines="0" tabSelected="1" zoomScalePageLayoutView="0" workbookViewId="0" topLeftCell="A1">
      <selection activeCell="J63" sqref="J63"/>
    </sheetView>
  </sheetViews>
  <sheetFormatPr defaultColWidth="6.59765625" defaultRowHeight="15" customHeight="1"/>
  <cols>
    <col min="1" max="1" width="39.3984375" style="1" customWidth="1"/>
    <col min="2" max="2" width="10.796875" style="1" bestFit="1" customWidth="1"/>
    <col min="3" max="3" width="17.296875" style="1" bestFit="1" customWidth="1"/>
    <col min="4" max="4" width="10.59765625" style="1" customWidth="1"/>
    <col min="5" max="5" width="18.19921875" style="1" customWidth="1"/>
    <col min="6" max="6" width="16.19921875" style="129" customWidth="1"/>
    <col min="7" max="9" width="6.59765625" style="1" hidden="1" customWidth="1"/>
    <col min="10" max="10" width="45.3984375" style="1" customWidth="1"/>
    <col min="11" max="11" width="12.59765625" style="1" customWidth="1"/>
    <col min="12" max="12" width="10.5" style="1" customWidth="1"/>
    <col min="13" max="13" width="12.09765625" style="1" customWidth="1"/>
    <col min="14" max="16384" width="6.59765625" style="1" customWidth="1"/>
  </cols>
  <sheetData>
    <row r="1" spans="1:15" ht="23.25" customHeight="1">
      <c r="A1" s="2" t="s">
        <v>0</v>
      </c>
      <c r="B1" s="3"/>
      <c r="C1" s="3"/>
      <c r="D1" s="146" t="s">
        <v>1</v>
      </c>
      <c r="E1" s="147"/>
      <c r="F1" s="148"/>
      <c r="G1" s="4"/>
      <c r="H1" s="5"/>
      <c r="I1" s="6"/>
      <c r="J1" s="7"/>
      <c r="K1" s="8"/>
      <c r="L1" s="9"/>
      <c r="M1" s="9"/>
      <c r="N1" s="9"/>
      <c r="O1" s="9"/>
    </row>
    <row r="2" spans="1:15" ht="18.75" customHeight="1">
      <c r="A2" s="10" t="s">
        <v>2</v>
      </c>
      <c r="B2" s="11"/>
      <c r="C2" s="11"/>
      <c r="D2" s="12"/>
      <c r="E2" s="13"/>
      <c r="F2" s="19"/>
      <c r="G2" s="14"/>
      <c r="H2" s="15"/>
      <c r="I2" s="16"/>
      <c r="J2" s="7"/>
      <c r="K2" s="8"/>
      <c r="L2" s="9"/>
      <c r="M2" s="9"/>
      <c r="N2" s="9"/>
      <c r="O2" s="9"/>
    </row>
    <row r="3" spans="1:15" ht="75" customHeight="1">
      <c r="A3" s="17" t="s">
        <v>3</v>
      </c>
      <c r="B3" s="18" t="s">
        <v>4</v>
      </c>
      <c r="C3" s="18" t="s">
        <v>4</v>
      </c>
      <c r="D3" s="19" t="s">
        <v>5</v>
      </c>
      <c r="E3" s="19" t="s">
        <v>6</v>
      </c>
      <c r="F3" s="19" t="s">
        <v>7</v>
      </c>
      <c r="G3" s="20"/>
      <c r="H3" s="21" t="s">
        <v>8</v>
      </c>
      <c r="I3" s="22" t="s">
        <v>9</v>
      </c>
      <c r="J3" s="23" t="s">
        <v>10</v>
      </c>
      <c r="K3" s="24"/>
      <c r="L3" s="25"/>
      <c r="M3" s="25"/>
      <c r="N3" s="25"/>
      <c r="O3" s="25"/>
    </row>
    <row r="4" spans="1:15" ht="27" customHeight="1">
      <c r="A4" s="26"/>
      <c r="B4" s="18" t="s">
        <v>11</v>
      </c>
      <c r="C4" s="18" t="s">
        <v>12</v>
      </c>
      <c r="D4" s="27"/>
      <c r="E4" s="27"/>
      <c r="F4" s="19"/>
      <c r="G4" s="20"/>
      <c r="H4" s="5"/>
      <c r="I4" s="6"/>
      <c r="J4" s="28" t="s">
        <v>13</v>
      </c>
      <c r="K4" s="8"/>
      <c r="L4" s="9"/>
      <c r="M4" s="9"/>
      <c r="N4" s="9"/>
      <c r="O4" s="9"/>
    </row>
    <row r="5" spans="1:15" ht="18.75">
      <c r="A5" s="29" t="s">
        <v>14</v>
      </c>
      <c r="B5" s="30"/>
      <c r="C5" s="31">
        <v>1876284000</v>
      </c>
      <c r="D5" s="32"/>
      <c r="E5" s="139">
        <v>2081284000</v>
      </c>
      <c r="F5" s="139">
        <f>E5-C5</f>
        <v>205000000</v>
      </c>
      <c r="G5" s="33"/>
      <c r="H5" s="34">
        <v>1876284000</v>
      </c>
      <c r="I5" s="34"/>
      <c r="J5" s="35"/>
      <c r="K5" s="36"/>
      <c r="L5" s="37"/>
      <c r="M5" s="38"/>
      <c r="N5" s="9"/>
      <c r="O5" s="9"/>
    </row>
    <row r="6" spans="1:256" s="124" customFormat="1" ht="30.75">
      <c r="A6" s="116" t="s">
        <v>63</v>
      </c>
      <c r="B6" s="39"/>
      <c r="C6" s="39"/>
      <c r="D6" s="42"/>
      <c r="E6" s="42"/>
      <c r="F6" s="133">
        <v>150000000</v>
      </c>
      <c r="G6" s="117"/>
      <c r="H6" s="118"/>
      <c r="I6" s="118"/>
      <c r="J6" s="35" t="s">
        <v>67</v>
      </c>
      <c r="K6" s="119"/>
      <c r="L6" s="120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256" s="124" customFormat="1" ht="45.75">
      <c r="A7" s="125" t="s">
        <v>64</v>
      </c>
      <c r="B7" s="39"/>
      <c r="C7" s="39"/>
      <c r="D7" s="42"/>
      <c r="E7" s="42"/>
      <c r="F7" s="133">
        <v>55000000</v>
      </c>
      <c r="G7" s="117"/>
      <c r="H7" s="118"/>
      <c r="I7" s="118"/>
      <c r="J7" s="35" t="s">
        <v>66</v>
      </c>
      <c r="K7" s="119"/>
      <c r="L7" s="120"/>
      <c r="M7" s="121"/>
      <c r="N7" s="122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15" ht="18" customHeight="1">
      <c r="A8" s="41"/>
      <c r="B8" s="39"/>
      <c r="C8" s="39"/>
      <c r="D8" s="42"/>
      <c r="E8" s="42"/>
      <c r="F8" s="42"/>
      <c r="G8" s="43"/>
      <c r="H8" s="6"/>
      <c r="I8" s="6"/>
      <c r="J8" s="7"/>
      <c r="K8" s="36"/>
      <c r="L8" s="37"/>
      <c r="M8" s="37"/>
      <c r="N8" s="9"/>
      <c r="O8" s="9"/>
    </row>
    <row r="9" spans="1:15" ht="18.75" customHeight="1">
      <c r="A9" s="29" t="s">
        <v>15</v>
      </c>
      <c r="B9" s="30"/>
      <c r="C9" s="31">
        <v>33000000</v>
      </c>
      <c r="D9" s="32"/>
      <c r="E9" s="138">
        <v>33000000</v>
      </c>
      <c r="F9" s="131">
        <f>E9-C9</f>
        <v>0</v>
      </c>
      <c r="G9" s="33"/>
      <c r="H9" s="34">
        <v>33000000</v>
      </c>
      <c r="I9" s="34">
        <v>33000000</v>
      </c>
      <c r="J9" s="35" t="s">
        <v>16</v>
      </c>
      <c r="K9" s="36"/>
      <c r="L9" s="37"/>
      <c r="M9" s="37"/>
      <c r="N9" s="9"/>
      <c r="O9" s="9"/>
    </row>
    <row r="10" spans="1:15" ht="18" customHeight="1">
      <c r="A10" s="41"/>
      <c r="B10" s="39"/>
      <c r="C10" s="39"/>
      <c r="D10" s="27"/>
      <c r="E10" s="44"/>
      <c r="F10" s="42"/>
      <c r="G10" s="43"/>
      <c r="H10" s="6"/>
      <c r="I10" s="6"/>
      <c r="J10" s="7"/>
      <c r="K10" s="36"/>
      <c r="L10" s="37"/>
      <c r="M10" s="37"/>
      <c r="N10" s="9"/>
      <c r="O10" s="9"/>
    </row>
    <row r="11" spans="1:15" ht="18.75" customHeight="1">
      <c r="A11" s="29" t="s">
        <v>17</v>
      </c>
      <c r="B11" s="45"/>
      <c r="C11" s="137">
        <f>SUM(C13:C48)</f>
        <v>543205449</v>
      </c>
      <c r="D11" s="46"/>
      <c r="E11" s="137">
        <f>SUM(E13:E48)</f>
        <v>560181734</v>
      </c>
      <c r="F11" s="137">
        <f>E11-C11</f>
        <v>16976285</v>
      </c>
      <c r="G11" s="33"/>
      <c r="H11" s="34">
        <v>546201791</v>
      </c>
      <c r="I11" s="34"/>
      <c r="J11" s="7"/>
      <c r="K11" s="36"/>
      <c r="L11" s="37"/>
      <c r="M11" s="38"/>
      <c r="N11" s="9"/>
      <c r="O11" s="9"/>
    </row>
    <row r="12" spans="1:15" ht="18" customHeight="1">
      <c r="A12" s="41"/>
      <c r="B12" s="47"/>
      <c r="C12" s="136"/>
      <c r="D12" s="13"/>
      <c r="E12" s="13"/>
      <c r="F12" s="42"/>
      <c r="G12" s="14"/>
      <c r="H12" s="6">
        <v>0</v>
      </c>
      <c r="I12" s="6"/>
      <c r="J12" s="7"/>
      <c r="K12" s="36"/>
      <c r="L12" s="37"/>
      <c r="M12" s="37"/>
      <c r="N12" s="9"/>
      <c r="O12" s="9"/>
    </row>
    <row r="13" spans="1:15" ht="15.75" customHeight="1">
      <c r="A13" s="48" t="s">
        <v>18</v>
      </c>
      <c r="B13" s="136"/>
      <c r="C13" s="136">
        <v>38628</v>
      </c>
      <c r="D13" s="133"/>
      <c r="E13" s="134">
        <v>38675</v>
      </c>
      <c r="F13" s="134">
        <f>E13-C13</f>
        <v>47</v>
      </c>
      <c r="G13" s="40"/>
      <c r="H13" s="6">
        <v>38628</v>
      </c>
      <c r="I13" s="6">
        <v>38675</v>
      </c>
      <c r="J13" s="35" t="s">
        <v>19</v>
      </c>
      <c r="K13" s="36"/>
      <c r="L13" s="37"/>
      <c r="M13" s="37"/>
      <c r="N13" s="9"/>
      <c r="O13" s="9"/>
    </row>
    <row r="14" spans="1:15" ht="15.75" customHeight="1" hidden="1">
      <c r="A14" s="51"/>
      <c r="B14" s="136"/>
      <c r="C14" s="136"/>
      <c r="D14" s="133"/>
      <c r="E14" s="134"/>
      <c r="F14" s="134"/>
      <c r="G14" s="40"/>
      <c r="H14" s="6"/>
      <c r="I14" s="6"/>
      <c r="J14" s="7"/>
      <c r="K14" s="36"/>
      <c r="L14" s="37"/>
      <c r="M14" s="37"/>
      <c r="N14" s="9"/>
      <c r="O14" s="9"/>
    </row>
    <row r="15" spans="1:15" ht="15.75" customHeight="1">
      <c r="A15" s="48" t="s">
        <v>20</v>
      </c>
      <c r="B15" s="136"/>
      <c r="C15" s="136">
        <v>14010261</v>
      </c>
      <c r="D15" s="133"/>
      <c r="E15" s="134">
        <f>D16+D17</f>
        <v>14027366</v>
      </c>
      <c r="F15" s="134">
        <f>E15-C15</f>
        <v>17105</v>
      </c>
      <c r="G15" s="40"/>
      <c r="H15" s="52">
        <v>14010261</v>
      </c>
      <c r="I15" s="6">
        <v>14027366</v>
      </c>
      <c r="J15" s="35" t="s">
        <v>19</v>
      </c>
      <c r="K15" s="36"/>
      <c r="L15" s="37"/>
      <c r="M15" s="37"/>
      <c r="N15" s="9"/>
      <c r="O15" s="9"/>
    </row>
    <row r="16" spans="1:15" ht="17.25" customHeight="1">
      <c r="A16" s="53" t="s">
        <v>21</v>
      </c>
      <c r="B16" s="136">
        <v>299634</v>
      </c>
      <c r="C16" s="136"/>
      <c r="D16" s="133">
        <v>300000</v>
      </c>
      <c r="E16" s="134"/>
      <c r="F16" s="134"/>
      <c r="G16" s="54"/>
      <c r="H16" s="55">
        <v>299634</v>
      </c>
      <c r="I16" s="56"/>
      <c r="J16" s="48" t="s">
        <v>19</v>
      </c>
      <c r="K16" s="36"/>
      <c r="L16" s="37"/>
      <c r="M16" s="37"/>
      <c r="N16" s="9"/>
      <c r="O16" s="9"/>
    </row>
    <row r="17" spans="1:15" ht="15.75" customHeight="1">
      <c r="A17" s="53" t="s">
        <v>22</v>
      </c>
      <c r="B17" s="136">
        <v>13710627</v>
      </c>
      <c r="C17" s="136"/>
      <c r="D17" s="133">
        <v>13727366</v>
      </c>
      <c r="E17" s="134"/>
      <c r="F17" s="134"/>
      <c r="G17" s="54"/>
      <c r="H17" s="57">
        <v>13710627</v>
      </c>
      <c r="I17" s="56"/>
      <c r="J17" s="48" t="s">
        <v>19</v>
      </c>
      <c r="K17" s="36"/>
      <c r="L17" s="37"/>
      <c r="M17" s="37"/>
      <c r="N17" s="9"/>
      <c r="O17" s="9"/>
    </row>
    <row r="18" spans="1:15" ht="15.75" customHeight="1" hidden="1">
      <c r="A18" s="58"/>
      <c r="B18" s="136"/>
      <c r="C18" s="136"/>
      <c r="D18" s="133"/>
      <c r="E18" s="134"/>
      <c r="F18" s="134"/>
      <c r="G18" s="40"/>
      <c r="H18" s="59"/>
      <c r="I18" s="6"/>
      <c r="J18" s="7"/>
      <c r="K18" s="36"/>
      <c r="L18" s="37"/>
      <c r="M18" s="37"/>
      <c r="N18" s="9"/>
      <c r="O18" s="9"/>
    </row>
    <row r="19" spans="1:15" ht="15.75" customHeight="1">
      <c r="A19" s="48" t="s">
        <v>23</v>
      </c>
      <c r="B19" s="136"/>
      <c r="C19" s="136">
        <v>10487197</v>
      </c>
      <c r="D19" s="133"/>
      <c r="E19" s="134">
        <v>10500000</v>
      </c>
      <c r="F19" s="134">
        <f>E19-C19</f>
        <v>12803</v>
      </c>
      <c r="G19" s="40"/>
      <c r="H19" s="6">
        <v>10487197</v>
      </c>
      <c r="I19" s="6">
        <v>10500000</v>
      </c>
      <c r="J19" s="35" t="s">
        <v>19</v>
      </c>
      <c r="K19" s="36"/>
      <c r="L19" s="37"/>
      <c r="M19" s="37"/>
      <c r="N19" s="9"/>
      <c r="O19" s="9"/>
    </row>
    <row r="20" spans="1:15" ht="15.75" customHeight="1">
      <c r="A20" s="48" t="s">
        <v>24</v>
      </c>
      <c r="B20" s="136"/>
      <c r="C20" s="136">
        <v>14400341</v>
      </c>
      <c r="D20" s="133"/>
      <c r="E20" s="134">
        <v>14417922</v>
      </c>
      <c r="F20" s="134">
        <f>E20-C20</f>
        <v>17581</v>
      </c>
      <c r="G20" s="40"/>
      <c r="H20" s="6">
        <v>14400341</v>
      </c>
      <c r="I20" s="6">
        <v>14417922</v>
      </c>
      <c r="J20" s="35" t="s">
        <v>19</v>
      </c>
      <c r="K20" s="36"/>
      <c r="L20" s="37"/>
      <c r="M20" s="37"/>
      <c r="N20" s="9"/>
      <c r="O20" s="9"/>
    </row>
    <row r="21" spans="1:15" ht="15.75" customHeight="1">
      <c r="A21" s="48" t="s">
        <v>25</v>
      </c>
      <c r="B21" s="136"/>
      <c r="C21" s="136">
        <f>B22+B23</f>
        <v>14924130</v>
      </c>
      <c r="D21" s="133"/>
      <c r="E21" s="134">
        <f>D22+D23</f>
        <v>14942350</v>
      </c>
      <c r="F21" s="134">
        <f>E21-C21</f>
        <v>18220</v>
      </c>
      <c r="G21" s="40"/>
      <c r="H21" s="6">
        <v>14924130</v>
      </c>
      <c r="I21" s="6"/>
      <c r="J21" s="35" t="s">
        <v>19</v>
      </c>
      <c r="K21" s="36"/>
      <c r="L21" s="37"/>
      <c r="M21" s="37"/>
      <c r="N21" s="9"/>
      <c r="O21" s="9"/>
    </row>
    <row r="22" spans="1:15" ht="15.75" customHeight="1">
      <c r="A22" s="53" t="s">
        <v>26</v>
      </c>
      <c r="B22" s="136">
        <v>11328520</v>
      </c>
      <c r="C22" s="136"/>
      <c r="D22" s="133">
        <v>11342350</v>
      </c>
      <c r="E22" s="134"/>
      <c r="F22" s="133">
        <f>D22-B22</f>
        <v>13830</v>
      </c>
      <c r="G22" s="40"/>
      <c r="H22" s="60">
        <v>11328520</v>
      </c>
      <c r="I22" s="6"/>
      <c r="J22" s="7"/>
      <c r="K22" s="8"/>
      <c r="L22" s="9"/>
      <c r="M22" s="9"/>
      <c r="N22" s="9"/>
      <c r="O22" s="9"/>
    </row>
    <row r="23" spans="1:15" ht="15.75" customHeight="1">
      <c r="A23" s="53" t="s">
        <v>27</v>
      </c>
      <c r="B23" s="136">
        <v>3595610</v>
      </c>
      <c r="C23" s="136"/>
      <c r="D23" s="133">
        <v>3600000</v>
      </c>
      <c r="E23" s="134"/>
      <c r="F23" s="133">
        <f>D23-B23</f>
        <v>4390</v>
      </c>
      <c r="G23" s="40"/>
      <c r="H23" s="60">
        <v>3595610</v>
      </c>
      <c r="I23" s="6"/>
      <c r="J23" s="7"/>
      <c r="K23" s="8"/>
      <c r="L23" s="9"/>
      <c r="M23" s="9"/>
      <c r="N23" s="9"/>
      <c r="O23" s="9"/>
    </row>
    <row r="24" spans="1:15" ht="30" customHeight="1">
      <c r="A24" s="48" t="s">
        <v>28</v>
      </c>
      <c r="B24" s="136"/>
      <c r="C24" s="136">
        <v>407283633</v>
      </c>
      <c r="D24" s="133"/>
      <c r="E24" s="134">
        <f>D25+D26</f>
        <v>422588036</v>
      </c>
      <c r="F24" s="134">
        <f>E24-C24</f>
        <v>15304403</v>
      </c>
      <c r="G24" s="63"/>
      <c r="H24" s="52">
        <v>407283633</v>
      </c>
      <c r="I24" s="6"/>
      <c r="J24" s="35" t="s">
        <v>29</v>
      </c>
      <c r="K24" s="36"/>
      <c r="L24" s="37"/>
      <c r="M24" s="37"/>
      <c r="N24" s="9"/>
      <c r="O24" s="9"/>
    </row>
    <row r="25" spans="1:15" ht="15.75" customHeight="1">
      <c r="A25" s="53" t="s">
        <v>30</v>
      </c>
      <c r="B25" s="136">
        <v>263634696</v>
      </c>
      <c r="C25" s="136"/>
      <c r="D25" s="133">
        <v>271785980</v>
      </c>
      <c r="E25" s="134"/>
      <c r="F25" s="133">
        <f>D25-B25</f>
        <v>8151284</v>
      </c>
      <c r="G25" s="64"/>
      <c r="H25" s="55">
        <v>263634696</v>
      </c>
      <c r="I25" s="56"/>
      <c r="J25" s="7"/>
      <c r="K25" s="36"/>
      <c r="L25" s="37"/>
      <c r="M25" s="37"/>
      <c r="N25" s="9"/>
      <c r="O25" s="9"/>
    </row>
    <row r="26" spans="1:15" ht="15.75" customHeight="1">
      <c r="A26" s="53" t="s">
        <v>31</v>
      </c>
      <c r="B26" s="136">
        <v>143648937</v>
      </c>
      <c r="C26" s="136"/>
      <c r="D26" s="133">
        <v>150802056</v>
      </c>
      <c r="E26" s="134"/>
      <c r="F26" s="133">
        <f>D26-B26</f>
        <v>7153119</v>
      </c>
      <c r="G26" s="64"/>
      <c r="H26" s="65">
        <v>143648937</v>
      </c>
      <c r="I26" s="56"/>
      <c r="J26" s="7"/>
      <c r="K26" s="36"/>
      <c r="L26" s="37"/>
      <c r="M26" s="37"/>
      <c r="N26" s="9"/>
      <c r="O26" s="9"/>
    </row>
    <row r="27" spans="1:15" ht="15.75" customHeight="1">
      <c r="A27" s="58"/>
      <c r="B27" s="136"/>
      <c r="C27" s="136"/>
      <c r="D27" s="50"/>
      <c r="E27" s="134"/>
      <c r="F27" s="134"/>
      <c r="G27" s="64"/>
      <c r="H27" s="56"/>
      <c r="I27" s="6"/>
      <c r="J27" s="7"/>
      <c r="K27" s="36"/>
      <c r="L27" s="37"/>
      <c r="M27" s="37"/>
      <c r="N27" s="9"/>
      <c r="O27" s="9"/>
    </row>
    <row r="28" spans="1:15" ht="15.75" customHeight="1">
      <c r="A28" s="48" t="s">
        <v>32</v>
      </c>
      <c r="B28" s="136"/>
      <c r="C28" s="136">
        <v>349573</v>
      </c>
      <c r="D28" s="50"/>
      <c r="E28" s="134">
        <v>350000</v>
      </c>
      <c r="F28" s="134">
        <f>E28-C28</f>
        <v>427</v>
      </c>
      <c r="G28" s="40"/>
      <c r="H28" s="6">
        <v>349573</v>
      </c>
      <c r="I28" s="6"/>
      <c r="J28" s="35" t="s">
        <v>65</v>
      </c>
      <c r="K28" s="36"/>
      <c r="L28" s="37"/>
      <c r="M28" s="37"/>
      <c r="N28" s="9"/>
      <c r="O28" s="9"/>
    </row>
    <row r="29" spans="1:15" ht="15.75" customHeight="1">
      <c r="A29" s="48" t="s">
        <v>33</v>
      </c>
      <c r="B29" s="136"/>
      <c r="C29" s="136">
        <v>998781</v>
      </c>
      <c r="D29" s="50"/>
      <c r="E29" s="134">
        <v>1000000</v>
      </c>
      <c r="F29" s="134">
        <f>E29-C29</f>
        <v>1219</v>
      </c>
      <c r="G29" s="40"/>
      <c r="H29" s="6">
        <v>998781</v>
      </c>
      <c r="I29" s="6"/>
      <c r="J29" s="35" t="s">
        <v>19</v>
      </c>
      <c r="K29" s="36"/>
      <c r="L29" s="37"/>
      <c r="M29" s="37"/>
      <c r="N29" s="9"/>
      <c r="O29" s="9"/>
    </row>
    <row r="30" spans="1:15" ht="15.75" customHeight="1">
      <c r="A30" s="48" t="s">
        <v>34</v>
      </c>
      <c r="B30" s="136"/>
      <c r="C30" s="136">
        <v>149817</v>
      </c>
      <c r="D30" s="50"/>
      <c r="E30" s="134">
        <v>150000</v>
      </c>
      <c r="F30" s="134">
        <f>E30-C30</f>
        <v>183</v>
      </c>
      <c r="G30" s="40"/>
      <c r="H30" s="6">
        <v>149817</v>
      </c>
      <c r="I30" s="6"/>
      <c r="J30" s="35" t="s">
        <v>19</v>
      </c>
      <c r="K30" s="36"/>
      <c r="L30" s="37"/>
      <c r="M30" s="37"/>
      <c r="N30" s="9"/>
      <c r="O30" s="9"/>
    </row>
    <row r="31" spans="1:15" ht="15.75" customHeight="1">
      <c r="A31" s="66" t="s">
        <v>35</v>
      </c>
      <c r="B31" s="136"/>
      <c r="C31" s="136">
        <f>SUM(B32:B45)</f>
        <v>39811233</v>
      </c>
      <c r="D31" s="61"/>
      <c r="E31" s="134">
        <f>SUM(D32:D45)</f>
        <v>41365779</v>
      </c>
      <c r="F31" s="134">
        <f>E31-C31</f>
        <v>1554546</v>
      </c>
      <c r="G31" s="63"/>
      <c r="H31" s="52">
        <v>42807575</v>
      </c>
      <c r="I31" s="6"/>
      <c r="J31" s="7"/>
      <c r="K31" s="127"/>
      <c r="L31" s="9"/>
      <c r="M31" s="9"/>
      <c r="N31" s="9"/>
      <c r="O31" s="9"/>
    </row>
    <row r="32" spans="1:15" ht="15.75" customHeight="1">
      <c r="A32" s="53" t="s">
        <v>36</v>
      </c>
      <c r="B32" s="136">
        <v>7990245</v>
      </c>
      <c r="C32" s="136"/>
      <c r="D32" s="133">
        <v>8000000</v>
      </c>
      <c r="E32" s="62"/>
      <c r="F32" s="133">
        <f aca="true" t="shared" si="0" ref="F32:F45">D32-B32</f>
        <v>9755</v>
      </c>
      <c r="G32" s="64"/>
      <c r="H32" s="67">
        <v>7990245</v>
      </c>
      <c r="I32" s="56"/>
      <c r="J32" s="35" t="s">
        <v>19</v>
      </c>
      <c r="K32" s="36"/>
      <c r="L32" s="37"/>
      <c r="M32" s="37"/>
      <c r="N32" s="9"/>
      <c r="O32" s="9"/>
    </row>
    <row r="33" spans="1:15" ht="15.75" customHeight="1">
      <c r="A33" s="53" t="s">
        <v>37</v>
      </c>
      <c r="B33" s="136">
        <v>4144940</v>
      </c>
      <c r="C33" s="136"/>
      <c r="D33" s="133">
        <v>4150000</v>
      </c>
      <c r="E33" s="62"/>
      <c r="F33" s="133">
        <f t="shared" si="0"/>
        <v>5060</v>
      </c>
      <c r="G33" s="68"/>
      <c r="H33" s="69">
        <v>4144940</v>
      </c>
      <c r="I33" s="6"/>
      <c r="J33" s="35" t="s">
        <v>19</v>
      </c>
      <c r="K33" s="8"/>
      <c r="L33" s="9"/>
      <c r="M33" s="9"/>
      <c r="N33" s="9"/>
      <c r="O33" s="9"/>
    </row>
    <row r="34" spans="1:15" ht="15.75" customHeight="1">
      <c r="A34" s="53" t="s">
        <v>38</v>
      </c>
      <c r="B34" s="136">
        <v>49940</v>
      </c>
      <c r="C34" s="136"/>
      <c r="D34" s="133">
        <v>150000</v>
      </c>
      <c r="E34" s="62"/>
      <c r="F34" s="133">
        <f t="shared" si="0"/>
        <v>100060</v>
      </c>
      <c r="G34" s="64"/>
      <c r="H34" s="70">
        <v>49940</v>
      </c>
      <c r="I34" s="56"/>
      <c r="J34" s="35" t="s">
        <v>19</v>
      </c>
      <c r="K34" s="36"/>
      <c r="L34" s="37"/>
      <c r="M34" s="37"/>
      <c r="N34" s="9"/>
      <c r="O34" s="9"/>
    </row>
    <row r="35" spans="1:15" ht="15.75" customHeight="1">
      <c r="A35" s="53" t="s">
        <v>39</v>
      </c>
      <c r="B35" s="136">
        <v>563312</v>
      </c>
      <c r="C35" s="136"/>
      <c r="D35" s="133">
        <v>500000</v>
      </c>
      <c r="E35" s="62"/>
      <c r="F35" s="133">
        <f t="shared" si="0"/>
        <v>-63312</v>
      </c>
      <c r="G35" s="64"/>
      <c r="H35" s="70">
        <v>563312</v>
      </c>
      <c r="I35" s="56"/>
      <c r="J35" s="35" t="s">
        <v>40</v>
      </c>
      <c r="K35" s="8"/>
      <c r="L35" s="9"/>
      <c r="M35" s="9"/>
      <c r="N35" s="9"/>
      <c r="O35" s="9"/>
    </row>
    <row r="36" spans="1:15" ht="15.75" customHeight="1">
      <c r="A36" s="53" t="s">
        <v>41</v>
      </c>
      <c r="B36" s="136">
        <v>299634</v>
      </c>
      <c r="C36" s="136"/>
      <c r="D36" s="133">
        <v>300000</v>
      </c>
      <c r="E36" s="62"/>
      <c r="F36" s="133">
        <f t="shared" si="0"/>
        <v>366</v>
      </c>
      <c r="G36" s="64"/>
      <c r="H36" s="70">
        <v>299634</v>
      </c>
      <c r="I36" s="56"/>
      <c r="J36" s="35" t="s">
        <v>19</v>
      </c>
      <c r="K36" s="8"/>
      <c r="L36" s="9"/>
      <c r="M36" s="9"/>
      <c r="N36" s="9"/>
      <c r="O36" s="9"/>
    </row>
    <row r="37" spans="1:15" ht="15.75" customHeight="1">
      <c r="A37" s="53" t="s">
        <v>42</v>
      </c>
      <c r="B37" s="136">
        <v>1797805</v>
      </c>
      <c r="C37" s="136"/>
      <c r="D37" s="133">
        <v>1800000</v>
      </c>
      <c r="E37" s="62"/>
      <c r="F37" s="133">
        <f t="shared" si="0"/>
        <v>2195</v>
      </c>
      <c r="G37" s="64"/>
      <c r="H37" s="70">
        <v>1797805</v>
      </c>
      <c r="I37" s="56"/>
      <c r="J37" s="35" t="s">
        <v>19</v>
      </c>
      <c r="K37" s="8"/>
      <c r="L37" s="9"/>
      <c r="M37" s="9"/>
      <c r="N37" s="9"/>
      <c r="O37" s="9"/>
    </row>
    <row r="38" spans="1:15" ht="15.75" customHeight="1">
      <c r="A38" s="53" t="s">
        <v>68</v>
      </c>
      <c r="B38" s="136">
        <v>6492074</v>
      </c>
      <c r="C38" s="136"/>
      <c r="D38" s="133">
        <v>9000000</v>
      </c>
      <c r="E38" s="62"/>
      <c r="F38" s="133">
        <f t="shared" si="0"/>
        <v>2507926</v>
      </c>
      <c r="G38" s="64"/>
      <c r="H38" s="70">
        <v>6492074</v>
      </c>
      <c r="I38" s="56"/>
      <c r="J38" s="128" t="s">
        <v>43</v>
      </c>
      <c r="K38" s="8"/>
      <c r="L38" s="9"/>
      <c r="M38" s="9"/>
      <c r="N38" s="9"/>
      <c r="O38" s="9"/>
    </row>
    <row r="39" spans="1:15" ht="15.75" customHeight="1">
      <c r="A39" s="53" t="s">
        <v>44</v>
      </c>
      <c r="B39" s="136">
        <v>1997561</v>
      </c>
      <c r="C39" s="136"/>
      <c r="D39" s="133">
        <v>2000000</v>
      </c>
      <c r="E39" s="62"/>
      <c r="F39" s="133">
        <f t="shared" si="0"/>
        <v>2439</v>
      </c>
      <c r="G39" s="64"/>
      <c r="H39" s="70">
        <v>1997561</v>
      </c>
      <c r="I39" s="56"/>
      <c r="J39" s="35" t="s">
        <v>19</v>
      </c>
      <c r="K39" s="8"/>
      <c r="L39" s="9"/>
      <c r="M39" s="9"/>
      <c r="N39" s="9"/>
      <c r="O39" s="9"/>
    </row>
    <row r="40" spans="1:15" ht="15.75" customHeight="1">
      <c r="A40" s="53" t="s">
        <v>45</v>
      </c>
      <c r="B40" s="136">
        <v>2496952</v>
      </c>
      <c r="C40" s="136"/>
      <c r="D40" s="133">
        <v>0</v>
      </c>
      <c r="E40" s="62"/>
      <c r="F40" s="133">
        <f t="shared" si="0"/>
        <v>-2496952</v>
      </c>
      <c r="G40" s="64"/>
      <c r="H40" s="70">
        <v>2496952</v>
      </c>
      <c r="I40" s="56"/>
      <c r="J40" s="35" t="s">
        <v>46</v>
      </c>
      <c r="K40" s="8"/>
      <c r="L40" s="9"/>
      <c r="M40" s="9"/>
      <c r="N40" s="9"/>
      <c r="O40" s="9"/>
    </row>
    <row r="41" spans="1:15" ht="30" customHeight="1">
      <c r="A41" s="53" t="s">
        <v>47</v>
      </c>
      <c r="B41" s="136">
        <v>4244818</v>
      </c>
      <c r="C41" s="136"/>
      <c r="D41" s="133">
        <v>5565779</v>
      </c>
      <c r="E41" s="62"/>
      <c r="F41" s="133">
        <f t="shared" si="0"/>
        <v>1320961</v>
      </c>
      <c r="G41" s="64"/>
      <c r="H41" s="70">
        <v>4244818</v>
      </c>
      <c r="I41" s="56"/>
      <c r="J41" s="35" t="s">
        <v>48</v>
      </c>
      <c r="K41" s="8"/>
      <c r="L41" s="9"/>
      <c r="M41" s="9"/>
      <c r="N41" s="9"/>
      <c r="O41" s="9"/>
    </row>
    <row r="42" spans="1:15" ht="15.75" customHeight="1">
      <c r="A42" s="53" t="s">
        <v>49</v>
      </c>
      <c r="B42" s="136">
        <v>1843585</v>
      </c>
      <c r="C42" s="136"/>
      <c r="D42" s="133">
        <v>2000000</v>
      </c>
      <c r="E42" s="62"/>
      <c r="F42" s="133">
        <f t="shared" si="0"/>
        <v>156415</v>
      </c>
      <c r="G42" s="64"/>
      <c r="H42" s="70">
        <v>1843585</v>
      </c>
      <c r="I42" s="56"/>
      <c r="J42" s="35" t="s">
        <v>19</v>
      </c>
      <c r="K42" s="8"/>
      <c r="L42" s="9"/>
      <c r="M42" s="9"/>
      <c r="N42" s="9"/>
      <c r="O42" s="9"/>
    </row>
    <row r="43" spans="1:15" ht="15.75" customHeight="1" hidden="1">
      <c r="A43" s="53"/>
      <c r="B43" s="136"/>
      <c r="C43" s="136"/>
      <c r="D43" s="133"/>
      <c r="E43" s="62"/>
      <c r="F43" s="133"/>
      <c r="G43" s="64"/>
      <c r="H43" s="70">
        <v>2996342</v>
      </c>
      <c r="I43" s="56"/>
      <c r="J43" s="115" t="s">
        <v>62</v>
      </c>
      <c r="K43" s="8"/>
      <c r="L43" s="9"/>
      <c r="M43" s="9"/>
      <c r="N43" s="9"/>
      <c r="O43" s="9"/>
    </row>
    <row r="44" spans="1:15" ht="15.75" customHeight="1">
      <c r="A44" s="53" t="s">
        <v>50</v>
      </c>
      <c r="B44" s="136">
        <v>2496952</v>
      </c>
      <c r="C44" s="136"/>
      <c r="D44" s="133">
        <v>2500000</v>
      </c>
      <c r="E44" s="62"/>
      <c r="F44" s="133">
        <f t="shared" si="0"/>
        <v>3048</v>
      </c>
      <c r="G44" s="64"/>
      <c r="H44" s="70">
        <v>2496952</v>
      </c>
      <c r="I44" s="56"/>
      <c r="J44" s="35" t="s">
        <v>19</v>
      </c>
      <c r="K44" s="8"/>
      <c r="L44" s="9"/>
      <c r="M44" s="9"/>
      <c r="N44" s="9"/>
      <c r="O44" s="9"/>
    </row>
    <row r="45" spans="1:15" ht="15.75" customHeight="1">
      <c r="A45" s="53" t="s">
        <v>51</v>
      </c>
      <c r="B45" s="136">
        <v>5393415</v>
      </c>
      <c r="C45" s="136"/>
      <c r="D45" s="133">
        <v>5400000</v>
      </c>
      <c r="E45" s="133"/>
      <c r="F45" s="133">
        <f t="shared" si="0"/>
        <v>6585</v>
      </c>
      <c r="G45" s="64"/>
      <c r="H45" s="71">
        <v>5393415</v>
      </c>
      <c r="I45" s="56"/>
      <c r="J45" s="35" t="s">
        <v>19</v>
      </c>
      <c r="K45" s="8"/>
      <c r="L45" s="9"/>
      <c r="M45" s="9"/>
      <c r="N45" s="9"/>
      <c r="O45" s="9"/>
    </row>
    <row r="46" spans="1:15" ht="15.75" customHeight="1">
      <c r="A46" s="48" t="s">
        <v>52</v>
      </c>
      <c r="B46" s="136"/>
      <c r="C46" s="136">
        <v>529297</v>
      </c>
      <c r="D46" s="50"/>
      <c r="E46" s="134">
        <v>529943</v>
      </c>
      <c r="F46" s="134">
        <f>E46-C46</f>
        <v>646</v>
      </c>
      <c r="G46" s="40"/>
      <c r="H46" s="59">
        <v>529297</v>
      </c>
      <c r="I46" s="6"/>
      <c r="J46" s="35" t="s">
        <v>65</v>
      </c>
      <c r="K46" s="36"/>
      <c r="L46" s="37"/>
      <c r="M46" s="37"/>
      <c r="N46" s="9"/>
      <c r="O46" s="9"/>
    </row>
    <row r="47" spans="1:15" ht="15.75" customHeight="1">
      <c r="A47" s="48" t="s">
        <v>53</v>
      </c>
      <c r="B47" s="49"/>
      <c r="C47" s="136">
        <v>4954240</v>
      </c>
      <c r="D47" s="50"/>
      <c r="E47" s="134">
        <v>4960288</v>
      </c>
      <c r="F47" s="134">
        <f>E47-C47</f>
        <v>6048</v>
      </c>
      <c r="G47" s="40"/>
      <c r="H47" s="6">
        <v>4954240</v>
      </c>
      <c r="I47" s="6"/>
      <c r="J47" s="35" t="s">
        <v>19</v>
      </c>
      <c r="K47" s="36"/>
      <c r="L47" s="37"/>
      <c r="M47" s="37"/>
      <c r="N47" s="9"/>
      <c r="O47" s="9"/>
    </row>
    <row r="48" spans="1:15" ht="15.75" customHeight="1">
      <c r="A48" s="48" t="s">
        <v>54</v>
      </c>
      <c r="B48" s="49"/>
      <c r="C48" s="136">
        <v>35268318</v>
      </c>
      <c r="D48" s="50"/>
      <c r="E48" s="134">
        <v>35311375</v>
      </c>
      <c r="F48" s="134">
        <f>E48-C48</f>
        <v>43057</v>
      </c>
      <c r="G48" s="40"/>
      <c r="H48" s="6">
        <v>35268318</v>
      </c>
      <c r="I48" s="6"/>
      <c r="J48" s="35" t="s">
        <v>19</v>
      </c>
      <c r="K48" s="36"/>
      <c r="L48" s="37"/>
      <c r="M48" s="37"/>
      <c r="N48" s="9"/>
      <c r="O48" s="9"/>
    </row>
    <row r="49" spans="1:15" ht="18" customHeight="1">
      <c r="A49" s="41"/>
      <c r="B49" s="47"/>
      <c r="C49" s="47"/>
      <c r="D49" s="13"/>
      <c r="E49" s="13"/>
      <c r="F49" s="13"/>
      <c r="G49" s="40"/>
      <c r="H49" s="6">
        <v>0</v>
      </c>
      <c r="I49" s="6"/>
      <c r="J49" s="7"/>
      <c r="K49" s="36"/>
      <c r="L49" s="37"/>
      <c r="M49" s="37"/>
      <c r="N49" s="9"/>
      <c r="O49" s="9"/>
    </row>
    <row r="50" spans="1:15" ht="18.75" customHeight="1">
      <c r="A50" s="29" t="s">
        <v>55</v>
      </c>
      <c r="B50" s="45"/>
      <c r="C50" s="137">
        <f>B51+B52</f>
        <v>25395637</v>
      </c>
      <c r="D50" s="46"/>
      <c r="E50" s="137">
        <f>D51+D52</f>
        <v>25400000</v>
      </c>
      <c r="F50" s="137">
        <f>E50-C50</f>
        <v>4363</v>
      </c>
      <c r="G50" s="72"/>
      <c r="H50" s="34">
        <v>22399295</v>
      </c>
      <c r="I50" s="34"/>
      <c r="J50" s="35" t="s">
        <v>19</v>
      </c>
      <c r="K50" s="36"/>
      <c r="L50" s="37"/>
      <c r="M50" s="38"/>
      <c r="N50" s="9"/>
      <c r="O50" s="9"/>
    </row>
    <row r="51" spans="1:15" ht="18" customHeight="1">
      <c r="A51" s="53" t="s">
        <v>56</v>
      </c>
      <c r="B51" s="136">
        <f>11426642-27347</f>
        <v>11399295</v>
      </c>
      <c r="C51" s="11"/>
      <c r="D51" s="133">
        <v>11400000</v>
      </c>
      <c r="E51" s="42"/>
      <c r="F51" s="133">
        <f>D51-B51</f>
        <v>705</v>
      </c>
      <c r="G51" s="14"/>
      <c r="H51" s="6"/>
      <c r="I51" s="6"/>
      <c r="J51" s="73"/>
      <c r="K51" s="36"/>
      <c r="L51" s="37"/>
      <c r="M51" s="37"/>
      <c r="N51" s="9"/>
      <c r="O51" s="9"/>
    </row>
    <row r="52" spans="1:15" ht="18" customHeight="1">
      <c r="A52" s="53" t="s">
        <v>57</v>
      </c>
      <c r="B52" s="136">
        <f>11000000+2996342</f>
        <v>13996342</v>
      </c>
      <c r="C52" s="47"/>
      <c r="D52" s="133">
        <f>11000000+3000000</f>
        <v>14000000</v>
      </c>
      <c r="E52" s="42"/>
      <c r="F52" s="133">
        <f>D52-B52</f>
        <v>3658</v>
      </c>
      <c r="G52" s="14"/>
      <c r="H52" s="6"/>
      <c r="I52" s="6"/>
      <c r="J52" s="7"/>
      <c r="K52" s="36"/>
      <c r="L52" s="37"/>
      <c r="M52" s="37"/>
      <c r="N52" s="9"/>
      <c r="O52" s="9"/>
    </row>
    <row r="53" spans="1:15" ht="15.75" customHeight="1" thickBot="1">
      <c r="A53" s="74"/>
      <c r="B53" s="75"/>
      <c r="C53" s="75"/>
      <c r="D53" s="76"/>
      <c r="E53" s="77"/>
      <c r="F53" s="77"/>
      <c r="G53" s="78"/>
      <c r="H53" s="79"/>
      <c r="I53" s="79"/>
      <c r="J53" s="7"/>
      <c r="K53" s="36"/>
      <c r="L53" s="37"/>
      <c r="M53" s="37"/>
      <c r="N53" s="9"/>
      <c r="O53" s="9"/>
    </row>
    <row r="54" spans="1:15" ht="18.75" customHeight="1">
      <c r="A54" s="80" t="s">
        <v>58</v>
      </c>
      <c r="B54" s="81"/>
      <c r="C54" s="142">
        <f>C50+C11+C9+C5</f>
        <v>2477885086</v>
      </c>
      <c r="D54" s="82"/>
      <c r="E54" s="140">
        <f>E50+E11+E9+E5</f>
        <v>2699865734</v>
      </c>
      <c r="F54" s="140">
        <f>F50+F11+F9+F5</f>
        <v>221980648</v>
      </c>
      <c r="G54" s="83"/>
      <c r="H54" s="84">
        <v>2477885086</v>
      </c>
      <c r="I54" s="85"/>
      <c r="J54" s="86"/>
      <c r="K54" s="87"/>
      <c r="L54" s="88"/>
      <c r="M54" s="88"/>
      <c r="N54" s="9"/>
      <c r="O54" s="9"/>
    </row>
    <row r="55" spans="1:15" ht="18" customHeight="1">
      <c r="A55" s="58"/>
      <c r="B55" s="11"/>
      <c r="C55" s="11"/>
      <c r="D55" s="42"/>
      <c r="E55" s="42"/>
      <c r="F55" s="133"/>
      <c r="G55" s="14"/>
      <c r="H55" s="6"/>
      <c r="I55" s="6"/>
      <c r="J55" s="7"/>
      <c r="K55" s="36"/>
      <c r="L55" s="37"/>
      <c r="M55" s="37"/>
      <c r="N55" s="9"/>
      <c r="O55" s="9"/>
    </row>
    <row r="56" spans="1:15" ht="15.75" customHeight="1">
      <c r="A56" s="53" t="s">
        <v>59</v>
      </c>
      <c r="B56" s="11"/>
      <c r="C56" s="143">
        <v>3494023</v>
      </c>
      <c r="D56" s="42"/>
      <c r="E56" s="135">
        <v>3494023</v>
      </c>
      <c r="F56" s="133">
        <f>E56-C56</f>
        <v>0</v>
      </c>
      <c r="G56" s="14"/>
      <c r="H56" s="5">
        <v>3494023</v>
      </c>
      <c r="I56" s="6"/>
      <c r="J56" s="7"/>
      <c r="K56" s="36"/>
      <c r="L56" s="37"/>
      <c r="M56" s="37"/>
      <c r="N56" s="9"/>
      <c r="O56" s="9"/>
    </row>
    <row r="57" spans="1:15" ht="16.5" customHeight="1" thickBot="1">
      <c r="A57" s="89" t="s">
        <v>60</v>
      </c>
      <c r="B57" s="75"/>
      <c r="C57" s="144">
        <v>3494023</v>
      </c>
      <c r="D57" s="90"/>
      <c r="E57" s="135">
        <v>3494023</v>
      </c>
      <c r="F57" s="133">
        <f>E57-C57</f>
        <v>0</v>
      </c>
      <c r="G57" s="14"/>
      <c r="H57" s="91">
        <v>3494023</v>
      </c>
      <c r="I57" s="79"/>
      <c r="J57" s="7"/>
      <c r="K57" s="8"/>
      <c r="L57" s="9"/>
      <c r="M57" s="9"/>
      <c r="N57" s="9"/>
      <c r="O57" s="9"/>
    </row>
    <row r="58" spans="1:15" ht="19.5" customHeight="1" thickBot="1">
      <c r="A58" s="92" t="s">
        <v>61</v>
      </c>
      <c r="B58" s="93"/>
      <c r="C58" s="145">
        <f>C54+C56+C57</f>
        <v>2484873132</v>
      </c>
      <c r="D58" s="94">
        <f>D54+D55+D56+D57</f>
        <v>0</v>
      </c>
      <c r="E58" s="141">
        <f>E54+E56+E57</f>
        <v>2706853780</v>
      </c>
      <c r="F58" s="141">
        <f>F54+F56+F57</f>
        <v>221980648</v>
      </c>
      <c r="G58" s="51"/>
      <c r="H58" s="95">
        <v>2484873132</v>
      </c>
      <c r="I58" s="96"/>
      <c r="J58" s="97"/>
      <c r="K58" s="8"/>
      <c r="L58" s="9"/>
      <c r="M58" s="9"/>
      <c r="N58" s="9"/>
      <c r="O58" s="9"/>
    </row>
    <row r="59" spans="1:15" ht="18" customHeight="1">
      <c r="A59" s="51"/>
      <c r="B59" s="98"/>
      <c r="C59" s="98"/>
      <c r="D59" s="99"/>
      <c r="E59" s="100"/>
      <c r="F59" s="100"/>
      <c r="G59" s="14"/>
      <c r="H59" s="101"/>
      <c r="I59" s="102"/>
      <c r="J59" s="7"/>
      <c r="K59" s="8"/>
      <c r="L59" s="9"/>
      <c r="M59" s="9"/>
      <c r="N59" s="9"/>
      <c r="O59" s="9"/>
    </row>
    <row r="60" spans="1:15" ht="18" customHeight="1">
      <c r="A60" s="103"/>
      <c r="B60" s="103"/>
      <c r="C60" s="104"/>
      <c r="D60" s="104"/>
      <c r="E60" s="104"/>
      <c r="F60" s="132"/>
      <c r="G60" s="104"/>
      <c r="H60" s="104"/>
      <c r="I60" s="104"/>
      <c r="J60" s="105"/>
      <c r="K60" s="9"/>
      <c r="L60" s="9"/>
      <c r="M60" s="9"/>
      <c r="N60" s="9"/>
      <c r="O60" s="9"/>
    </row>
    <row r="61" spans="1:15" ht="18" customHeight="1">
      <c r="A61" s="9"/>
      <c r="B61" s="106"/>
      <c r="C61" s="106"/>
      <c r="D61" s="9"/>
      <c r="E61" s="126"/>
      <c r="F61" s="126"/>
      <c r="G61" s="9"/>
      <c r="H61" s="9"/>
      <c r="I61" s="9"/>
      <c r="J61" s="130"/>
      <c r="K61" s="9"/>
      <c r="L61" s="9"/>
      <c r="M61" s="9"/>
      <c r="N61" s="9"/>
      <c r="O61" s="9"/>
    </row>
    <row r="62" spans="1:15" ht="18" customHeight="1">
      <c r="A62" s="9"/>
      <c r="B62" s="108"/>
      <c r="C62" s="108"/>
      <c r="D62" s="109"/>
      <c r="E62" s="110"/>
      <c r="F62" s="126"/>
      <c r="G62" s="9"/>
      <c r="H62" s="9"/>
      <c r="I62" s="9"/>
      <c r="J62" s="107"/>
      <c r="K62" s="9"/>
      <c r="L62" s="9"/>
      <c r="M62" s="9"/>
      <c r="N62" s="9"/>
      <c r="O62" s="9"/>
    </row>
    <row r="63" spans="1:15" ht="18" customHeight="1">
      <c r="A63" s="9"/>
      <c r="B63" s="9"/>
      <c r="C63" s="106"/>
      <c r="D63" s="9"/>
      <c r="E63" s="9"/>
      <c r="F63" s="126"/>
      <c r="G63" s="9"/>
      <c r="H63" s="9"/>
      <c r="I63" s="9"/>
      <c r="J63" s="107"/>
      <c r="K63" s="9"/>
      <c r="L63" s="9"/>
      <c r="M63" s="9"/>
      <c r="N63" s="9"/>
      <c r="O63" s="9"/>
    </row>
    <row r="64" spans="1:15" ht="18" customHeight="1">
      <c r="A64" s="9"/>
      <c r="B64" s="9"/>
      <c r="C64" s="108"/>
      <c r="D64" s="9"/>
      <c r="E64" s="9"/>
      <c r="F64" s="126"/>
      <c r="G64" s="9"/>
      <c r="H64" s="9"/>
      <c r="I64" s="9"/>
      <c r="J64" s="107"/>
      <c r="K64" s="9"/>
      <c r="L64" s="9"/>
      <c r="M64" s="9"/>
      <c r="N64" s="9"/>
      <c r="O64" s="9"/>
    </row>
    <row r="65" spans="1:15" ht="18" customHeight="1">
      <c r="A65" s="9"/>
      <c r="B65" s="9"/>
      <c r="C65" s="9"/>
      <c r="D65" s="9"/>
      <c r="E65" s="9"/>
      <c r="F65" s="126"/>
      <c r="G65" s="9"/>
      <c r="H65" s="9"/>
      <c r="I65" s="9"/>
      <c r="J65" s="107"/>
      <c r="K65" s="9"/>
      <c r="L65" s="9"/>
      <c r="M65" s="9"/>
      <c r="N65" s="9"/>
      <c r="O65" s="9"/>
    </row>
    <row r="66" spans="1:15" ht="18" customHeight="1">
      <c r="A66" s="9"/>
      <c r="B66" s="25"/>
      <c r="C66" s="25"/>
      <c r="D66" s="111"/>
      <c r="E66" s="112"/>
      <c r="F66" s="126"/>
      <c r="G66" s="113"/>
      <c r="H66" s="9"/>
      <c r="I66" s="37"/>
      <c r="J66" s="130"/>
      <c r="K66" s="9"/>
      <c r="L66" s="9"/>
      <c r="M66" s="9"/>
      <c r="N66" s="9"/>
      <c r="O66" s="9"/>
    </row>
    <row r="67" spans="1:15" ht="18" customHeight="1">
      <c r="A67" s="9"/>
      <c r="B67" s="25"/>
      <c r="C67" s="25"/>
      <c r="D67" s="111"/>
      <c r="E67" s="112"/>
      <c r="F67" s="126"/>
      <c r="G67" s="113"/>
      <c r="H67" s="9"/>
      <c r="I67" s="37"/>
      <c r="J67" s="114"/>
      <c r="K67" s="9"/>
      <c r="L67" s="9"/>
      <c r="M67" s="9"/>
      <c r="N67" s="9"/>
      <c r="O67" s="9"/>
    </row>
    <row r="69" ht="15" customHeight="1">
      <c r="E69" s="129"/>
    </row>
  </sheetData>
  <sheetProtection/>
  <mergeCells count="1">
    <mergeCell ref="D1:F1"/>
  </mergeCells>
  <printOptions/>
  <pageMargins left="0.75" right="0.25" top="1" bottom="1" header="0.5" footer="0.5"/>
  <pageSetup horizontalDpi="600" verticalDpi="600" orientation="landscape" paperSize="5" scale="75" r:id="rId1"/>
  <headerFooter>
    <oddHeader>&amp;C&amp;"Calibri,Bold"&amp;12&amp;KFF0000DRAFT [NOT FOR PUBLIC REVIEW / RELEASE]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Mathangi Shankar</dc:creator>
  <cp:keywords/>
  <dc:description/>
  <cp:lastModifiedBy>Justin Devero</cp:lastModifiedBy>
  <cp:lastPrinted>2015-01-24T21:07:56Z</cp:lastPrinted>
  <dcterms:created xsi:type="dcterms:W3CDTF">2015-01-21T00:25:51Z</dcterms:created>
  <dcterms:modified xsi:type="dcterms:W3CDTF">2015-01-29T15:17:57Z</dcterms:modified>
  <cp:category/>
  <cp:version/>
  <cp:contentType/>
  <cp:contentStatus/>
</cp:coreProperties>
</file>